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1 квартал" sheetId="1" r:id="rId1"/>
  </sheets>
  <definedNames>
    <definedName name="_xlnm.Print_Titles" localSheetId="0">'1 квартал'!$5:$6</definedName>
  </definedNames>
  <calcPr fullCalcOnLoad="1"/>
</workbook>
</file>

<file path=xl/sharedStrings.xml><?xml version="1.0" encoding="utf-8"?>
<sst xmlns="http://schemas.openxmlformats.org/spreadsheetml/2006/main" count="101" uniqueCount="90">
  <si>
    <t>Наименование</t>
  </si>
  <si>
    <t>Рз</t>
  </si>
  <si>
    <t>ПР</t>
  </si>
  <si>
    <t/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</si>
  <si>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</si>
  <si>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</si>
  <si>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</si>
  <si>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</si>
  <si>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</si>
  <si>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</si>
  <si>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</si>
  <si>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Фундаментальные исследования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</si>
  <si>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</si>
  <si>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</si>
  <si>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</si>
  <si>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</si>
  <si>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</si>
  <si>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</si>
  <si>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</si>
  <si>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</si>
  <si>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</si>
  <si>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</si>
  <si>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</si>
  <si>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Водные ресурсы</t>
  </si>
  <si>
    <t>Лесное хозяйство</t>
  </si>
  <si>
    <t>Транспорт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</si>
  <si>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</si>
  <si>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</si>
  <si>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</si>
  <si>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</si>
  <si>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</si>
  <si>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</si>
  <si>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</si>
  <si>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</si>
  <si>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</si>
  <si>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</si>
  <si>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</si>
  <si>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Общее образование</t>
  </si>
  <si>
    <t>Среднее профессиональное образование</t>
  </si>
  <si>
    <t>Переподготовка и повышение квалификации</t>
  </si>
  <si>
    <t>Высшее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</si>
  <si>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</si>
  <si>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</si>
  <si>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</si>
  <si>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Кинематография</t>
  </si>
  <si>
    <t>Телевидение и радиовещание</t>
  </si>
  <si>
    <t>Периодическая печать и издательства</t>
  </si>
  <si>
    <t>Стационарная медицинская помощь</t>
  </si>
  <si>
    <t>Физическая культура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</si>
  <si>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</si>
  <si>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</si>
  <si>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</si>
  <si>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</si>
  <si>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</si>
  <si>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Субсидии бюджетам субъектов Российской Федерации и муниципальных образований (межбюджетные субсидии)</t>
  </si>
  <si>
    <t>ВСЕГО</t>
  </si>
  <si>
    <t>Национальная оборона</t>
  </si>
  <si>
    <t>Мобилизационная и вневойсковая подготовка</t>
  </si>
  <si>
    <t>Дошкольное образование</t>
  </si>
  <si>
    <t>Благоустройство</t>
  </si>
  <si>
    <t>Медицинская помощь в дневных стационарах всех типов</t>
  </si>
  <si>
    <t>Скорая медицинская помощь</t>
  </si>
  <si>
    <t>Охрана семьи и детства</t>
  </si>
  <si>
    <t xml:space="preserve">Другие вопросы в области культуры и кинематографии </t>
  </si>
  <si>
    <t>Здравоохранение</t>
  </si>
  <si>
    <t xml:space="preserve">Физическая культура </t>
  </si>
  <si>
    <t>Массовый спорт</t>
  </si>
  <si>
    <t>Другие вопросы в области физической культуры и спорта</t>
  </si>
  <si>
    <t xml:space="preserve">Другие вопросы в области здравоохранения  </t>
  </si>
  <si>
    <t xml:space="preserve">Культура и кинематография  </t>
  </si>
  <si>
    <t>Средства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</si>
  <si>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</si>
  <si>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</si>
  <si>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Межбюджетные трансферты бюджетам субъектов Российской Федерации и муниципальных образований общего характера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</si>
  <si>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</si>
  <si>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</si>
  <si>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% исполнения к уточненному плану</t>
  </si>
  <si>
    <t>Органы юстиции</t>
  </si>
  <si>
    <t>% исполнения к утвержденному плану</t>
  </si>
  <si>
    <t>Защита населения и территорий от  чрезвычайных ситуаций природного и техногенного характера, гражданская оборона</t>
  </si>
  <si>
    <t>Дорожное хозяйство (дорожные фонды)</t>
  </si>
  <si>
    <t>Прочие межбюджетные трансферты общего характера</t>
  </si>
  <si>
    <t>Дополнительное образование детей</t>
  </si>
  <si>
    <t>Исполнено за 1 квартал 2019 года, тыс.руб.</t>
  </si>
  <si>
    <t>Сведения об исполнении бюджета Нижневартовского района за I квартал 2020 года по расходам в разрезе разделов и подразделов в сравнении с запланированными бюджетными назначениями на соответствующий год, в сравнении с соответствующим периодом прошлого года</t>
  </si>
  <si>
    <t>Уточненный план на 2020 год, тыс.руб.</t>
  </si>
  <si>
    <t>Исполнено за 1 квартал 2020 года, тыс.руб.</t>
  </si>
  <si>
    <t>Утвержденный план на 2020 год, тыс.руб.</t>
  </si>
  <si>
    <t>Темп роста 2020/2019</t>
  </si>
  <si>
    <t>2020 год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</si>
</sst>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"/>
    <numFmt numFmtId="181" formatCode="00"/>
    <numFmt numFmtId="182" formatCode="0000000"/>
    <numFmt numFmtId="183" formatCode="000000"/>
    <numFmt numFmtId="184" formatCode="#,##0.00;[Red]\-#,##0.00;0.00"/>
    <numFmt numFmtId="185" formatCode="0.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#,##0.00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0.0000"/>
    <numFmt numFmtId="200" formatCode="0.000"/>
    <numFmt numFmtId="201" formatCode="_-* #,##0.0_р_._-;\-* #,##0.0_р_._-;_-* &quot;-&quot;??_р_._-;_-@_-"/>
    <numFmt numFmtId="202" formatCode="_-* #,##0_р_._-;\-* #,##0_р_._-;_-* &quot;-&quot;??_р_._-;_-@_-"/>
    <numFmt numFmtId="203" formatCode="[$€-2]\ ###,000_);[Red]\([$€-2]\ ###,000\)"/>
    <numFmt numFmtId="204" formatCode="_-* #,##0.000_р_._-;\-* #,##0.000_р_._-;_-* &quot;-&quot;??_р_._-;_-@_-"/>
    <numFmt numFmtId="205" formatCode="#,##0.0;[Red]\-#,##0.0"/>
    <numFmt numFmtId="206" formatCode="#,##0.00,;[Red]\-#,##0.00,;0.00,"/>
  </numFmts>
  <fonts count="45">
    <font>
      <sz val="10"/>
      <name val="Times New Roman Cyr"/>
      <family val="0"/>
    </font>
    <font>
      <sz val="10"/>
      <name val="Helv"/>
      <family val="0"/>
    </font>
    <font>
      <u val="single"/>
      <sz val="10"/>
      <color indexed="12"/>
      <name val="Times New Roman Cyr"/>
      <family val="1"/>
    </font>
    <font>
      <sz val="10"/>
      <name val="Arial"/>
      <family val="2"/>
    </font>
    <font>
      <u val="single"/>
      <sz val="10"/>
      <color indexed="36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1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54" applyFont="1" applyProtection="1">
      <alignment/>
      <protection hidden="1"/>
    </xf>
    <xf numFmtId="0" fontId="0" fillId="0" borderId="0" xfId="54" applyFont="1">
      <alignment/>
      <protection/>
    </xf>
    <xf numFmtId="0" fontId="5" fillId="0" borderId="0" xfId="54" applyFont="1">
      <alignment/>
      <protection/>
    </xf>
    <xf numFmtId="0" fontId="7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4" applyNumberFormat="1" applyFont="1" applyFill="1" applyBorder="1" applyAlignment="1" applyProtection="1">
      <alignment horizontal="center" vertical="center"/>
      <protection hidden="1"/>
    </xf>
    <xf numFmtId="0" fontId="6" fillId="0" borderId="0" xfId="54" applyFont="1">
      <alignment/>
      <protection/>
    </xf>
    <xf numFmtId="181" fontId="7" fillId="0" borderId="10" xfId="54" applyNumberFormat="1" applyFont="1" applyFill="1" applyBorder="1" applyAlignment="1" applyProtection="1">
      <alignment wrapText="1"/>
      <protection hidden="1"/>
    </xf>
    <xf numFmtId="0" fontId="6" fillId="0" borderId="0" xfId="54" applyFont="1">
      <alignment/>
      <protection/>
    </xf>
    <xf numFmtId="0" fontId="7" fillId="0" borderId="0" xfId="54" applyFont="1">
      <alignment/>
      <protection/>
    </xf>
    <xf numFmtId="0" fontId="7" fillId="0" borderId="0" xfId="54" applyFont="1" applyAlignment="1">
      <alignment/>
      <protection/>
    </xf>
    <xf numFmtId="3" fontId="7" fillId="0" borderId="0" xfId="54" applyNumberFormat="1" applyFont="1">
      <alignment/>
      <protection/>
    </xf>
    <xf numFmtId="181" fontId="5" fillId="0" borderId="10" xfId="54" applyNumberFormat="1" applyFont="1" applyFill="1" applyBorder="1" applyAlignment="1" applyProtection="1">
      <alignment wrapText="1"/>
      <protection hidden="1"/>
    </xf>
    <xf numFmtId="186" fontId="7" fillId="0" borderId="0" xfId="54" applyNumberFormat="1" applyFont="1">
      <alignment/>
      <protection/>
    </xf>
    <xf numFmtId="186" fontId="7" fillId="0" borderId="10" xfId="54" applyNumberFormat="1" applyFont="1" applyFill="1" applyBorder="1" applyAlignment="1" applyProtection="1">
      <alignment/>
      <protection hidden="1"/>
    </xf>
    <xf numFmtId="186" fontId="7" fillId="0" borderId="10" xfId="54" applyNumberFormat="1" applyFont="1" applyBorder="1">
      <alignment/>
      <protection/>
    </xf>
    <xf numFmtId="186" fontId="5" fillId="0" borderId="10" xfId="54" applyNumberFormat="1" applyFont="1" applyFill="1" applyBorder="1" applyAlignment="1" applyProtection="1">
      <alignment/>
      <protection hidden="1"/>
    </xf>
    <xf numFmtId="186" fontId="7" fillId="0" borderId="10" xfId="54" applyNumberFormat="1" applyFont="1" applyBorder="1">
      <alignment/>
      <protection/>
    </xf>
    <xf numFmtId="186" fontId="7" fillId="0" borderId="10" xfId="55" applyNumberFormat="1" applyFont="1" applyFill="1" applyBorder="1" applyAlignment="1" applyProtection="1">
      <alignment/>
      <protection hidden="1"/>
    </xf>
    <xf numFmtId="185" fontId="5" fillId="0" borderId="10" xfId="54" applyNumberFormat="1" applyFont="1" applyBorder="1">
      <alignment/>
      <protection/>
    </xf>
    <xf numFmtId="185" fontId="7" fillId="0" borderId="10" xfId="54" applyNumberFormat="1" applyFont="1" applyBorder="1">
      <alignment/>
      <protection/>
    </xf>
    <xf numFmtId="181" fontId="5" fillId="0" borderId="10" xfId="54" applyNumberFormat="1" applyFont="1" applyFill="1" applyBorder="1" applyAlignment="1" applyProtection="1">
      <alignment wrapText="1"/>
      <protection hidden="1"/>
    </xf>
    <xf numFmtId="186" fontId="5" fillId="0" borderId="10" xfId="54" applyNumberFormat="1" applyFont="1" applyFill="1" applyBorder="1" applyAlignment="1" applyProtection="1">
      <alignment/>
      <protection hidden="1"/>
    </xf>
    <xf numFmtId="185" fontId="5" fillId="0" borderId="10" xfId="54" applyNumberFormat="1" applyFont="1" applyBorder="1">
      <alignment/>
      <protection/>
    </xf>
    <xf numFmtId="186" fontId="7" fillId="0" borderId="10" xfId="54" applyNumberFormat="1" applyFont="1" applyFill="1" applyBorder="1" applyAlignment="1" applyProtection="1">
      <alignment/>
      <protection hidden="1"/>
    </xf>
    <xf numFmtId="0" fontId="5" fillId="0" borderId="10" xfId="54" applyNumberFormat="1" applyFont="1" applyFill="1" applyBorder="1" applyAlignment="1" applyProtection="1">
      <alignment wrapText="1"/>
      <protection hidden="1"/>
    </xf>
    <xf numFmtId="0" fontId="7" fillId="0" borderId="10" xfId="54" applyNumberFormat="1" applyFont="1" applyFill="1" applyBorder="1" applyAlignment="1" applyProtection="1">
      <alignment wrapText="1"/>
      <protection hidden="1"/>
    </xf>
    <xf numFmtId="0" fontId="5" fillId="0" borderId="10" xfId="54" applyNumberFormat="1" applyFont="1" applyFill="1" applyBorder="1" applyAlignment="1" applyProtection="1">
      <alignment wrapText="1"/>
      <protection hidden="1"/>
    </xf>
    <xf numFmtId="0" fontId="0" fillId="0" borderId="10" xfId="54" applyFont="1" applyBorder="1">
      <alignment/>
      <protection/>
    </xf>
    <xf numFmtId="0" fontId="10" fillId="0" borderId="10" xfId="54" applyNumberFormat="1" applyFont="1" applyFill="1" applyBorder="1" applyAlignment="1" applyProtection="1">
      <alignment wrapText="1"/>
      <protection hidden="1"/>
    </xf>
    <xf numFmtId="186" fontId="5" fillId="0" borderId="10" xfId="54" applyNumberFormat="1" applyFont="1" applyFill="1" applyBorder="1" applyAlignment="1" applyProtection="1">
      <alignment/>
      <protection hidden="1"/>
    </xf>
    <xf numFmtId="0" fontId="5" fillId="33" borderId="10" xfId="54" applyNumberFormat="1" applyFont="1" applyFill="1" applyBorder="1" applyAlignment="1" applyProtection="1">
      <alignment horizontal="left"/>
      <protection hidden="1"/>
    </xf>
    <xf numFmtId="186" fontId="5" fillId="33" borderId="10" xfId="54" applyNumberFormat="1" applyFont="1" applyFill="1" applyBorder="1" applyAlignment="1" applyProtection="1">
      <alignment vertical="center"/>
      <protection hidden="1"/>
    </xf>
    <xf numFmtId="186" fontId="5" fillId="33" borderId="10" xfId="54" applyNumberFormat="1" applyFont="1" applyFill="1" applyBorder="1" applyAlignment="1" applyProtection="1">
      <alignment/>
      <protection hidden="1"/>
    </xf>
    <xf numFmtId="185" fontId="5" fillId="33" borderId="10" xfId="54" applyNumberFormat="1" applyFont="1" applyFill="1" applyBorder="1">
      <alignment/>
      <protection/>
    </xf>
    <xf numFmtId="186" fontId="7" fillId="0" borderId="10" xfId="54" applyNumberFormat="1" applyFont="1" applyFill="1" applyBorder="1">
      <alignment/>
      <protection/>
    </xf>
    <xf numFmtId="0" fontId="7" fillId="0" borderId="10" xfId="54" applyFont="1" applyBorder="1" applyAlignment="1">
      <alignment horizontal="center" vertical="center" wrapText="1"/>
      <protection/>
    </xf>
    <xf numFmtId="185" fontId="7" fillId="0" borderId="10" xfId="54" applyNumberFormat="1" applyFont="1" applyBorder="1">
      <alignment/>
      <protection/>
    </xf>
    <xf numFmtId="0" fontId="8" fillId="0" borderId="0" xfId="54" applyNumberFormat="1" applyFont="1" applyFill="1" applyAlignment="1" applyProtection="1">
      <alignment horizontal="center" vertical="center" wrapText="1"/>
      <protection hidden="1"/>
    </xf>
    <xf numFmtId="186" fontId="7" fillId="0" borderId="10" xfId="54" applyNumberFormat="1" applyFont="1" applyFill="1" applyBorder="1" applyAlignment="1" applyProtection="1">
      <alignment wrapText="1"/>
      <protection hidden="1"/>
    </xf>
    <xf numFmtId="0" fontId="9" fillId="0" borderId="0" xfId="54" applyNumberFormat="1" applyFont="1" applyFill="1" applyAlignment="1" applyProtection="1">
      <alignment horizontal="right" wrapText="1"/>
      <protection hidden="1"/>
    </xf>
    <xf numFmtId="0" fontId="8" fillId="0" borderId="0" xfId="54" applyNumberFormat="1" applyFont="1" applyFill="1" applyAlignment="1" applyProtection="1">
      <alignment horizontal="center" vertical="center" wrapText="1"/>
      <protection hidden="1"/>
    </xf>
    <xf numFmtId="0" fontId="7" fillId="0" borderId="10" xfId="54" applyNumberFormat="1" applyFont="1" applyFill="1" applyBorder="1" applyAlignment="1" applyProtection="1">
      <alignment horizontal="center" vertical="center"/>
      <protection hidden="1"/>
    </xf>
    <xf numFmtId="0" fontId="7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4" applyNumberFormat="1" applyFont="1" applyFill="1" applyBorder="1" applyAlignment="1" applyProtection="1">
      <alignment horizontal="center" wrapText="1"/>
      <protection hidden="1"/>
    </xf>
    <xf numFmtId="0" fontId="7" fillId="0" borderId="10" xfId="54" applyFont="1" applyBorder="1" applyAlignment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2" xfId="54"/>
    <cellStyle name="Обычный_Tmp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J91"/>
  <sheetViews>
    <sheetView tabSelected="1" zoomScalePageLayoutView="0" workbookViewId="0" topLeftCell="A1">
      <pane xSplit="3" ySplit="6" topLeftCell="D85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69" sqref="E69"/>
    </sheetView>
  </sheetViews>
  <sheetFormatPr defaultColWidth="9.00390625" defaultRowHeight="12.75"/>
  <cols>
    <col min="1" max="1" width="66.125" style="2" customWidth="1"/>
    <col min="2" max="3" width="6.875" style="2" customWidth="1"/>
    <col min="4" max="4" width="21.625" style="2" customWidth="1"/>
    <col min="5" max="5" width="20.375" style="2" customWidth="1"/>
    <col min="6" max="7" width="21.625" style="2" customWidth="1"/>
    <col min="8" max="8" width="20.00390625" style="2" customWidth="1"/>
    <col min="9" max="10" width="19.50390625" style="2" customWidth="1"/>
    <col min="11" max="16384" width="9.375" style="2" customWidth="1"/>
  </cols>
  <sheetData>
    <row r="1" spans="1:9" ht="18.75">
      <c r="A1" s="1"/>
      <c r="B1" s="1"/>
      <c r="C1" s="1"/>
      <c r="D1" s="1"/>
      <c r="E1" s="1"/>
      <c r="G1" s="40"/>
      <c r="H1" s="40"/>
      <c r="I1" s="40"/>
    </row>
    <row r="2" spans="1:10" s="3" customFormat="1" ht="75.75" customHeight="1">
      <c r="A2" s="41" t="s">
        <v>84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s="3" customFormat="1" ht="18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s="3" customFormat="1" ht="15.75">
      <c r="A4" s="42" t="s">
        <v>0</v>
      </c>
      <c r="B4" s="43" t="s">
        <v>1</v>
      </c>
      <c r="C4" s="43" t="s">
        <v>2</v>
      </c>
      <c r="D4" s="43" t="s">
        <v>83</v>
      </c>
      <c r="E4" s="44" t="s">
        <v>89</v>
      </c>
      <c r="F4" s="44"/>
      <c r="G4" s="44"/>
      <c r="H4" s="45" t="s">
        <v>78</v>
      </c>
      <c r="I4" s="45" t="s">
        <v>76</v>
      </c>
      <c r="J4" s="45" t="s">
        <v>88</v>
      </c>
    </row>
    <row r="5" spans="1:10" ht="67.5" customHeight="1">
      <c r="A5" s="42"/>
      <c r="B5" s="43"/>
      <c r="C5" s="43"/>
      <c r="D5" s="43"/>
      <c r="E5" s="36" t="s">
        <v>87</v>
      </c>
      <c r="F5" s="36" t="s">
        <v>85</v>
      </c>
      <c r="G5" s="36" t="s">
        <v>86</v>
      </c>
      <c r="H5" s="45"/>
      <c r="I5" s="45"/>
      <c r="J5" s="45"/>
    </row>
    <row r="6" spans="1:10" ht="16.5" customHeight="1">
      <c r="A6" s="5">
        <v>1</v>
      </c>
      <c r="B6" s="4">
        <v>2</v>
      </c>
      <c r="C6" s="4">
        <v>3</v>
      </c>
      <c r="D6" s="5">
        <v>4</v>
      </c>
      <c r="E6" s="4">
        <v>5</v>
      </c>
      <c r="F6" s="4">
        <v>6</v>
      </c>
      <c r="G6" s="5">
        <v>7</v>
      </c>
      <c r="H6" s="4">
        <v>8</v>
      </c>
      <c r="I6" s="4">
        <v>9</v>
      </c>
      <c r="J6" s="5">
        <v>10</v>
      </c>
    </row>
    <row r="7" spans="1:10" s="8" customFormat="1" ht="19.5" customHeight="1">
      <c r="A7" s="25" t="s">
        <v>4</v>
      </c>
      <c r="B7" s="12">
        <v>1</v>
      </c>
      <c r="C7" s="12" t="s">
        <v>3</v>
      </c>
      <c r="D7" s="16">
        <f>D8+D9+D10+D11+D12+D13+D14+D15+D16+D17+D18</f>
        <v>166488.1</v>
      </c>
      <c r="E7" s="16">
        <f>E8+E9+E10+E11+E12+E13+E14+E15+E16+E17+E18</f>
        <v>709638.4</v>
      </c>
      <c r="F7" s="16">
        <f>F8+F9+F10+F11+F12+F13+F14+F15+F16+F17+F18</f>
        <v>716132</v>
      </c>
      <c r="G7" s="16">
        <f>G8+G9+G10+G11+G12+G13+G14+G15+G16+G17+G18</f>
        <v>162185.8</v>
      </c>
      <c r="H7" s="16">
        <f>G7/E7*100</f>
        <v>22.85471022988609</v>
      </c>
      <c r="I7" s="19">
        <f aca="true" t="shared" si="0" ref="I7:I40">G7/F7*100</f>
        <v>22.64747281227483</v>
      </c>
      <c r="J7" s="19">
        <f>G7/D7*100</f>
        <v>97.41585134312902</v>
      </c>
    </row>
    <row r="8" spans="1:10" ht="48.75" customHeight="1">
      <c r="A8" s="26" t="s">
        <v>5</v>
      </c>
      <c r="B8" s="7">
        <v>1</v>
      </c>
      <c r="C8" s="7">
        <v>2</v>
      </c>
      <c r="D8" s="15">
        <v>20955.5</v>
      </c>
      <c r="E8" s="15">
        <v>36373.4</v>
      </c>
      <c r="F8" s="15">
        <v>36373.4</v>
      </c>
      <c r="G8" s="15">
        <v>4463.1</v>
      </c>
      <c r="H8" s="24">
        <f aca="true" t="shared" si="1" ref="H8:H71">G8/E8*100</f>
        <v>12.270230443126021</v>
      </c>
      <c r="I8" s="20">
        <f t="shared" si="0"/>
        <v>12.270230443126021</v>
      </c>
      <c r="J8" s="37">
        <f aca="true" t="shared" si="2" ref="J8:J71">G8/D8*100</f>
        <v>21.297988594879627</v>
      </c>
    </row>
    <row r="9" spans="1:10" ht="70.5" customHeight="1">
      <c r="A9" s="26" t="s">
        <v>6</v>
      </c>
      <c r="B9" s="7">
        <v>1</v>
      </c>
      <c r="C9" s="7">
        <v>3</v>
      </c>
      <c r="D9" s="15"/>
      <c r="E9" s="14"/>
      <c r="F9" s="35"/>
      <c r="G9" s="15"/>
      <c r="H9" s="24"/>
      <c r="I9" s="20"/>
      <c r="J9" s="37" t="e">
        <f t="shared" si="2"/>
        <v>#DIV/0!</v>
      </c>
    </row>
    <row r="10" spans="1:10" ht="63">
      <c r="A10" s="26" t="s">
        <v>7</v>
      </c>
      <c r="B10" s="7">
        <v>1</v>
      </c>
      <c r="C10" s="7">
        <v>4</v>
      </c>
      <c r="D10" s="15">
        <v>96576.1</v>
      </c>
      <c r="E10" s="15">
        <v>417158.6</v>
      </c>
      <c r="F10" s="15">
        <v>417158.6</v>
      </c>
      <c r="G10" s="15">
        <v>103204.2</v>
      </c>
      <c r="H10" s="24">
        <f t="shared" si="1"/>
        <v>24.73979920346842</v>
      </c>
      <c r="I10" s="20">
        <f t="shared" si="0"/>
        <v>24.73979920346842</v>
      </c>
      <c r="J10" s="37">
        <f t="shared" si="2"/>
        <v>106.86308517324679</v>
      </c>
    </row>
    <row r="11" spans="1:10" ht="21.75" customHeight="1">
      <c r="A11" s="26" t="s">
        <v>8</v>
      </c>
      <c r="B11" s="7">
        <v>1</v>
      </c>
      <c r="C11" s="7">
        <v>5</v>
      </c>
      <c r="D11" s="15">
        <v>0</v>
      </c>
      <c r="E11" s="15">
        <v>6.7</v>
      </c>
      <c r="F11" s="15">
        <v>6.7</v>
      </c>
      <c r="G11" s="15">
        <v>0</v>
      </c>
      <c r="H11" s="24">
        <f t="shared" si="1"/>
        <v>0</v>
      </c>
      <c r="I11" s="20">
        <f t="shared" si="0"/>
        <v>0</v>
      </c>
      <c r="J11" s="37" t="e">
        <f t="shared" si="2"/>
        <v>#DIV/0!</v>
      </c>
    </row>
    <row r="12" spans="1:10" ht="51.75" customHeight="1">
      <c r="A12" s="26" t="s">
        <v>9</v>
      </c>
      <c r="B12" s="7">
        <v>1</v>
      </c>
      <c r="C12" s="7">
        <v>6</v>
      </c>
      <c r="D12" s="15">
        <v>1655</v>
      </c>
      <c r="E12" s="15">
        <v>9470.8</v>
      </c>
      <c r="F12" s="15">
        <v>9470.8</v>
      </c>
      <c r="G12" s="15">
        <v>1502.4</v>
      </c>
      <c r="H12" s="24">
        <f t="shared" si="1"/>
        <v>15.863496219960302</v>
      </c>
      <c r="I12" s="20">
        <f t="shared" si="0"/>
        <v>15.863496219960302</v>
      </c>
      <c r="J12" s="37">
        <f t="shared" si="2"/>
        <v>90.77945619335348</v>
      </c>
    </row>
    <row r="13" spans="1:10" ht="15.75" hidden="1">
      <c r="A13" s="26" t="s">
        <v>10</v>
      </c>
      <c r="B13" s="7">
        <v>1</v>
      </c>
      <c r="C13" s="7">
        <v>7</v>
      </c>
      <c r="D13" s="15"/>
      <c r="E13" s="14"/>
      <c r="F13" s="15"/>
      <c r="G13" s="15"/>
      <c r="H13" s="24" t="e">
        <f t="shared" si="1"/>
        <v>#DIV/0!</v>
      </c>
      <c r="I13" s="20" t="e">
        <f t="shared" si="0"/>
        <v>#DIV/0!</v>
      </c>
      <c r="J13" s="37" t="e">
        <f t="shared" si="2"/>
        <v>#DIV/0!</v>
      </c>
    </row>
    <row r="14" spans="1:10" ht="15.75" hidden="1">
      <c r="A14" s="26" t="s">
        <v>11</v>
      </c>
      <c r="B14" s="7">
        <v>1</v>
      </c>
      <c r="C14" s="7">
        <v>10</v>
      </c>
      <c r="D14" s="15"/>
      <c r="E14" s="14"/>
      <c r="F14" s="15"/>
      <c r="G14" s="15"/>
      <c r="H14" s="24" t="e">
        <f t="shared" si="1"/>
        <v>#DIV/0!</v>
      </c>
      <c r="I14" s="20" t="e">
        <f t="shared" si="0"/>
        <v>#DIV/0!</v>
      </c>
      <c r="J14" s="37" t="e">
        <f t="shared" si="2"/>
        <v>#DIV/0!</v>
      </c>
    </row>
    <row r="15" spans="1:10" ht="21.75" customHeight="1">
      <c r="A15" s="26" t="s">
        <v>12</v>
      </c>
      <c r="B15" s="7">
        <v>1</v>
      </c>
      <c r="C15" s="7">
        <v>11</v>
      </c>
      <c r="D15" s="15">
        <v>0</v>
      </c>
      <c r="E15" s="14">
        <v>9900</v>
      </c>
      <c r="F15" s="15">
        <v>10575.5</v>
      </c>
      <c r="G15" s="15">
        <v>0</v>
      </c>
      <c r="H15" s="24">
        <f t="shared" si="1"/>
        <v>0</v>
      </c>
      <c r="I15" s="20">
        <f t="shared" si="0"/>
        <v>0</v>
      </c>
      <c r="J15" s="37"/>
    </row>
    <row r="16" spans="1:10" ht="15.75" hidden="1">
      <c r="A16" s="26"/>
      <c r="B16" s="7">
        <v>1</v>
      </c>
      <c r="C16" s="7">
        <v>12</v>
      </c>
      <c r="D16" s="15"/>
      <c r="E16" s="14"/>
      <c r="F16" s="15"/>
      <c r="G16" s="15"/>
      <c r="H16" s="24" t="e">
        <f t="shared" si="1"/>
        <v>#DIV/0!</v>
      </c>
      <c r="I16" s="20" t="e">
        <f t="shared" si="0"/>
        <v>#DIV/0!</v>
      </c>
      <c r="J16" s="37" t="e">
        <f t="shared" si="2"/>
        <v>#DIV/0!</v>
      </c>
    </row>
    <row r="17" spans="1:10" ht="31.5" hidden="1">
      <c r="A17" s="26" t="s">
        <v>13</v>
      </c>
      <c r="B17" s="7">
        <v>1</v>
      </c>
      <c r="C17" s="7">
        <v>13</v>
      </c>
      <c r="D17" s="15"/>
      <c r="E17" s="14"/>
      <c r="F17" s="15"/>
      <c r="G17" s="15"/>
      <c r="H17" s="24" t="e">
        <f t="shared" si="1"/>
        <v>#DIV/0!</v>
      </c>
      <c r="I17" s="20" t="e">
        <f t="shared" si="0"/>
        <v>#DIV/0!</v>
      </c>
      <c r="J17" s="37" t="e">
        <f t="shared" si="2"/>
        <v>#DIV/0!</v>
      </c>
    </row>
    <row r="18" spans="1:10" ht="16.5" customHeight="1">
      <c r="A18" s="26" t="s">
        <v>14</v>
      </c>
      <c r="B18" s="7">
        <v>1</v>
      </c>
      <c r="C18" s="7">
        <v>13</v>
      </c>
      <c r="D18" s="15">
        <v>47301.5</v>
      </c>
      <c r="E18" s="14">
        <v>236728.9</v>
      </c>
      <c r="F18" s="15">
        <v>242547</v>
      </c>
      <c r="G18" s="15">
        <v>53016.1</v>
      </c>
      <c r="H18" s="24">
        <f t="shared" si="1"/>
        <v>22.395280001723492</v>
      </c>
      <c r="I18" s="20">
        <f t="shared" si="0"/>
        <v>21.85807286835129</v>
      </c>
      <c r="J18" s="37">
        <f t="shared" si="2"/>
        <v>112.08122363984228</v>
      </c>
    </row>
    <row r="19" spans="1:10" s="8" customFormat="1" ht="15.75">
      <c r="A19" s="25" t="s">
        <v>56</v>
      </c>
      <c r="B19" s="12">
        <v>2</v>
      </c>
      <c r="C19" s="12">
        <v>0</v>
      </c>
      <c r="D19" s="16">
        <f>D20</f>
        <v>606.4</v>
      </c>
      <c r="E19" s="16">
        <f>E20</f>
        <v>3484</v>
      </c>
      <c r="F19" s="16">
        <f>F20</f>
        <v>3484</v>
      </c>
      <c r="G19" s="16">
        <f>G20</f>
        <v>622.6</v>
      </c>
      <c r="H19" s="16">
        <f t="shared" si="1"/>
        <v>17.870264064293917</v>
      </c>
      <c r="I19" s="19">
        <f t="shared" si="0"/>
        <v>17.870264064293917</v>
      </c>
      <c r="J19" s="19">
        <f t="shared" si="2"/>
        <v>102.67150395778364</v>
      </c>
    </row>
    <row r="20" spans="1:10" ht="15.75">
      <c r="A20" s="26" t="s">
        <v>57</v>
      </c>
      <c r="B20" s="7">
        <v>2</v>
      </c>
      <c r="C20" s="7">
        <v>3</v>
      </c>
      <c r="D20" s="15">
        <v>606.4</v>
      </c>
      <c r="E20" s="14">
        <v>3484</v>
      </c>
      <c r="F20" s="15">
        <v>3484</v>
      </c>
      <c r="G20" s="15">
        <v>622.6</v>
      </c>
      <c r="H20" s="24">
        <f t="shared" si="1"/>
        <v>17.870264064293917</v>
      </c>
      <c r="I20" s="20">
        <f t="shared" si="0"/>
        <v>17.870264064293917</v>
      </c>
      <c r="J20" s="37">
        <f t="shared" si="2"/>
        <v>102.67150395778364</v>
      </c>
    </row>
    <row r="21" spans="1:10" s="8" customFormat="1" ht="31.5">
      <c r="A21" s="25" t="s">
        <v>15</v>
      </c>
      <c r="B21" s="12">
        <v>3</v>
      </c>
      <c r="C21" s="12" t="s">
        <v>3</v>
      </c>
      <c r="D21" s="16">
        <f>SUM(D22:D28)</f>
        <v>9341.199999999999</v>
      </c>
      <c r="E21" s="16">
        <f>SUM(E22:E28)</f>
        <v>47130.9</v>
      </c>
      <c r="F21" s="16">
        <f>SUM(F22:F28)</f>
        <v>47130.9</v>
      </c>
      <c r="G21" s="16">
        <f>SUM(G22:G28)</f>
        <v>9535.5</v>
      </c>
      <c r="H21" s="16">
        <f t="shared" si="1"/>
        <v>20.231949739979505</v>
      </c>
      <c r="I21" s="19">
        <f t="shared" si="0"/>
        <v>20.231949739979505</v>
      </c>
      <c r="J21" s="19">
        <f t="shared" si="2"/>
        <v>102.08003254399864</v>
      </c>
    </row>
    <row r="22" spans="1:10" ht="15.75" hidden="1">
      <c r="A22" s="26" t="s">
        <v>16</v>
      </c>
      <c r="B22" s="7">
        <v>3</v>
      </c>
      <c r="C22" s="7">
        <v>2</v>
      </c>
      <c r="D22" s="39"/>
      <c r="E22" s="14"/>
      <c r="F22" s="15"/>
      <c r="G22" s="15"/>
      <c r="H22" s="16" t="e">
        <f t="shared" si="1"/>
        <v>#DIV/0!</v>
      </c>
      <c r="I22" s="20" t="e">
        <f t="shared" si="0"/>
        <v>#DIV/0!</v>
      </c>
      <c r="J22" s="19" t="e">
        <f t="shared" si="2"/>
        <v>#DIV/0!</v>
      </c>
    </row>
    <row r="23" spans="1:10" ht="15.75">
      <c r="A23" s="26" t="s">
        <v>77</v>
      </c>
      <c r="B23" s="7">
        <v>3</v>
      </c>
      <c r="C23" s="7">
        <v>4</v>
      </c>
      <c r="D23" s="15">
        <v>2814.6</v>
      </c>
      <c r="E23" s="14">
        <v>5617</v>
      </c>
      <c r="F23" s="15">
        <v>5617</v>
      </c>
      <c r="G23" s="15">
        <v>1826.5</v>
      </c>
      <c r="H23" s="24">
        <f t="shared" si="1"/>
        <v>32.51735802029553</v>
      </c>
      <c r="I23" s="20">
        <f t="shared" si="0"/>
        <v>32.51735802029553</v>
      </c>
      <c r="J23" s="37">
        <f t="shared" si="2"/>
        <v>64.89376820862644</v>
      </c>
    </row>
    <row r="24" spans="1:10" ht="47.25">
      <c r="A24" s="26" t="s">
        <v>79</v>
      </c>
      <c r="B24" s="7">
        <v>3</v>
      </c>
      <c r="C24" s="7">
        <v>9</v>
      </c>
      <c r="D24" s="15">
        <v>5991.8</v>
      </c>
      <c r="E24" s="14">
        <v>38315.3</v>
      </c>
      <c r="F24" s="15">
        <v>38315.3</v>
      </c>
      <c r="G24" s="15">
        <v>7190.9</v>
      </c>
      <c r="H24" s="24">
        <f t="shared" si="1"/>
        <v>18.76769854340172</v>
      </c>
      <c r="I24" s="20">
        <f t="shared" si="0"/>
        <v>18.76769854340172</v>
      </c>
      <c r="J24" s="37">
        <f t="shared" si="2"/>
        <v>120.01235021195633</v>
      </c>
    </row>
    <row r="25" spans="1:10" ht="15.75" hidden="1">
      <c r="A25" s="26" t="s">
        <v>17</v>
      </c>
      <c r="B25" s="7">
        <v>3</v>
      </c>
      <c r="C25" s="7">
        <v>10</v>
      </c>
      <c r="D25" s="15"/>
      <c r="E25" s="14"/>
      <c r="F25" s="15"/>
      <c r="G25" s="15"/>
      <c r="H25" s="24" t="e">
        <f t="shared" si="1"/>
        <v>#DIV/0!</v>
      </c>
      <c r="I25" s="20" t="e">
        <f t="shared" si="0"/>
        <v>#DIV/0!</v>
      </c>
      <c r="J25" s="37" t="e">
        <f t="shared" si="2"/>
        <v>#DIV/0!</v>
      </c>
    </row>
    <row r="26" spans="1:10" ht="15.75" hidden="1">
      <c r="A26" s="26" t="s">
        <v>17</v>
      </c>
      <c r="B26" s="7">
        <v>3</v>
      </c>
      <c r="C26" s="7">
        <v>10</v>
      </c>
      <c r="D26" s="15"/>
      <c r="E26" s="14"/>
      <c r="F26" s="15"/>
      <c r="G26" s="15"/>
      <c r="H26" s="24" t="e">
        <f t="shared" si="1"/>
        <v>#DIV/0!</v>
      </c>
      <c r="I26" s="20" t="e">
        <f t="shared" si="0"/>
        <v>#DIV/0!</v>
      </c>
      <c r="J26" s="37" t="e">
        <f t="shared" si="2"/>
        <v>#DIV/0!</v>
      </c>
    </row>
    <row r="27" spans="1:10" ht="31.5">
      <c r="A27" s="26" t="s">
        <v>18</v>
      </c>
      <c r="B27" s="7">
        <v>3</v>
      </c>
      <c r="C27" s="7">
        <v>14</v>
      </c>
      <c r="D27" s="15">
        <v>534.8</v>
      </c>
      <c r="E27" s="14">
        <v>3198.6</v>
      </c>
      <c r="F27" s="15">
        <v>3198.6</v>
      </c>
      <c r="G27" s="15">
        <v>518.1</v>
      </c>
      <c r="H27" s="24">
        <f t="shared" si="1"/>
        <v>16.197711498780716</v>
      </c>
      <c r="I27" s="20">
        <f t="shared" si="0"/>
        <v>16.197711498780716</v>
      </c>
      <c r="J27" s="37">
        <f t="shared" si="2"/>
        <v>96.87733732236352</v>
      </c>
    </row>
    <row r="28" spans="1:10" ht="33" customHeight="1" hidden="1">
      <c r="A28" s="26" t="s">
        <v>18</v>
      </c>
      <c r="B28" s="7">
        <v>3</v>
      </c>
      <c r="C28" s="7">
        <v>14</v>
      </c>
      <c r="D28" s="39"/>
      <c r="E28" s="14"/>
      <c r="F28" s="15"/>
      <c r="G28" s="15"/>
      <c r="H28" s="16" t="e">
        <f t="shared" si="1"/>
        <v>#DIV/0!</v>
      </c>
      <c r="I28" s="20" t="e">
        <f t="shared" si="0"/>
        <v>#DIV/0!</v>
      </c>
      <c r="J28" s="19" t="e">
        <f t="shared" si="2"/>
        <v>#DIV/0!</v>
      </c>
    </row>
    <row r="29" spans="1:10" s="8" customFormat="1" ht="15.75">
      <c r="A29" s="25" t="s">
        <v>19</v>
      </c>
      <c r="B29" s="12">
        <v>4</v>
      </c>
      <c r="C29" s="12" t="s">
        <v>3</v>
      </c>
      <c r="D29" s="16">
        <f>SUM(D30:D39)</f>
        <v>52620.09999999999</v>
      </c>
      <c r="E29" s="16">
        <f>SUM(E30:E39)</f>
        <v>242113.10000000003</v>
      </c>
      <c r="F29" s="16">
        <f>SUM(F30:F39)</f>
        <v>269548.60000000003</v>
      </c>
      <c r="G29" s="16">
        <f>SUM(G30:G39)</f>
        <v>56066.8</v>
      </c>
      <c r="H29" s="16">
        <f t="shared" si="1"/>
        <v>23.157276495984725</v>
      </c>
      <c r="I29" s="19">
        <f t="shared" si="0"/>
        <v>20.800256428710814</v>
      </c>
      <c r="J29" s="19">
        <f t="shared" si="2"/>
        <v>106.5501585895884</v>
      </c>
    </row>
    <row r="30" spans="1:10" s="6" customFormat="1" ht="15.75">
      <c r="A30" s="26" t="s">
        <v>20</v>
      </c>
      <c r="B30" s="7">
        <v>4</v>
      </c>
      <c r="C30" s="7">
        <v>1</v>
      </c>
      <c r="D30" s="15">
        <v>265.3</v>
      </c>
      <c r="E30" s="14">
        <v>2701.3</v>
      </c>
      <c r="F30" s="15">
        <v>2774</v>
      </c>
      <c r="G30" s="15">
        <v>139</v>
      </c>
      <c r="H30" s="24">
        <f t="shared" si="1"/>
        <v>5.145670603042979</v>
      </c>
      <c r="I30" s="20">
        <f t="shared" si="0"/>
        <v>5.010814708002884</v>
      </c>
      <c r="J30" s="37">
        <f t="shared" si="2"/>
        <v>52.393516773464</v>
      </c>
    </row>
    <row r="31" spans="1:10" ht="15.75" hidden="1">
      <c r="A31" s="26" t="s">
        <v>21</v>
      </c>
      <c r="B31" s="7">
        <v>4</v>
      </c>
      <c r="C31" s="7">
        <v>4</v>
      </c>
      <c r="D31" s="15"/>
      <c r="E31" s="14"/>
      <c r="F31" s="15"/>
      <c r="G31" s="15"/>
      <c r="H31" s="24" t="e">
        <f t="shared" si="1"/>
        <v>#DIV/0!</v>
      </c>
      <c r="I31" s="20" t="e">
        <f t="shared" si="0"/>
        <v>#DIV/0!</v>
      </c>
      <c r="J31" s="37" t="e">
        <f t="shared" si="2"/>
        <v>#DIV/0!</v>
      </c>
    </row>
    <row r="32" spans="1:10" ht="15.75">
      <c r="A32" s="26" t="s">
        <v>22</v>
      </c>
      <c r="B32" s="7">
        <v>4</v>
      </c>
      <c r="C32" s="7">
        <v>5</v>
      </c>
      <c r="D32" s="15">
        <v>21497.1</v>
      </c>
      <c r="E32" s="14">
        <v>60896.6</v>
      </c>
      <c r="F32" s="15">
        <v>63896.6</v>
      </c>
      <c r="G32" s="15">
        <v>18104.2</v>
      </c>
      <c r="H32" s="24">
        <f t="shared" si="1"/>
        <v>29.72941018053553</v>
      </c>
      <c r="I32" s="20">
        <f t="shared" si="0"/>
        <v>28.333588954654864</v>
      </c>
      <c r="J32" s="37">
        <f t="shared" si="2"/>
        <v>84.2169408897014</v>
      </c>
    </row>
    <row r="33" spans="1:10" ht="15.75" hidden="1">
      <c r="A33" s="26" t="s">
        <v>23</v>
      </c>
      <c r="B33" s="7">
        <v>4</v>
      </c>
      <c r="C33" s="7">
        <v>6</v>
      </c>
      <c r="D33" s="15"/>
      <c r="E33" s="14"/>
      <c r="F33" s="15"/>
      <c r="G33" s="15"/>
      <c r="H33" s="24" t="e">
        <f t="shared" si="1"/>
        <v>#DIV/0!</v>
      </c>
      <c r="I33" s="20" t="e">
        <f t="shared" si="0"/>
        <v>#DIV/0!</v>
      </c>
      <c r="J33" s="37" t="e">
        <f t="shared" si="2"/>
        <v>#DIV/0!</v>
      </c>
    </row>
    <row r="34" spans="1:10" ht="15.75" hidden="1">
      <c r="A34" s="26" t="s">
        <v>24</v>
      </c>
      <c r="B34" s="7">
        <v>4</v>
      </c>
      <c r="C34" s="7">
        <v>7</v>
      </c>
      <c r="D34" s="15"/>
      <c r="E34" s="14"/>
      <c r="F34" s="15"/>
      <c r="G34" s="15"/>
      <c r="H34" s="24" t="e">
        <f t="shared" si="1"/>
        <v>#DIV/0!</v>
      </c>
      <c r="I34" s="20" t="e">
        <f t="shared" si="0"/>
        <v>#DIV/0!</v>
      </c>
      <c r="J34" s="37" t="e">
        <f t="shared" si="2"/>
        <v>#DIV/0!</v>
      </c>
    </row>
    <row r="35" spans="1:10" ht="15.75">
      <c r="A35" s="26" t="s">
        <v>25</v>
      </c>
      <c r="B35" s="7">
        <v>4</v>
      </c>
      <c r="C35" s="7">
        <v>8</v>
      </c>
      <c r="D35" s="15">
        <v>11161.3</v>
      </c>
      <c r="E35" s="14">
        <v>57058.3</v>
      </c>
      <c r="F35" s="15">
        <v>65642.6</v>
      </c>
      <c r="G35" s="15">
        <v>12579.4</v>
      </c>
      <c r="H35" s="24">
        <f t="shared" si="1"/>
        <v>22.046573417013825</v>
      </c>
      <c r="I35" s="20">
        <f t="shared" si="0"/>
        <v>19.16347006364769</v>
      </c>
      <c r="J35" s="37">
        <f t="shared" si="2"/>
        <v>112.70550921487641</v>
      </c>
    </row>
    <row r="36" spans="1:10" ht="15.75">
      <c r="A36" s="26" t="s">
        <v>80</v>
      </c>
      <c r="B36" s="7">
        <v>4</v>
      </c>
      <c r="C36" s="7">
        <v>9</v>
      </c>
      <c r="D36" s="15">
        <v>2629.2</v>
      </c>
      <c r="E36" s="14">
        <v>27385.6</v>
      </c>
      <c r="F36" s="15">
        <v>30991.6</v>
      </c>
      <c r="G36" s="15">
        <v>4304.1</v>
      </c>
      <c r="H36" s="24">
        <f t="shared" si="1"/>
        <v>15.716654007945785</v>
      </c>
      <c r="I36" s="20">
        <f t="shared" si="0"/>
        <v>13.887956736664131</v>
      </c>
      <c r="J36" s="37">
        <f t="shared" si="2"/>
        <v>163.703788224555</v>
      </c>
    </row>
    <row r="37" spans="1:10" ht="15.75">
      <c r="A37" s="26" t="s">
        <v>26</v>
      </c>
      <c r="B37" s="7">
        <v>4</v>
      </c>
      <c r="C37" s="7">
        <v>10</v>
      </c>
      <c r="D37" s="15">
        <v>3894.4</v>
      </c>
      <c r="E37" s="14">
        <v>11817.5</v>
      </c>
      <c r="F37" s="15">
        <v>11817.5</v>
      </c>
      <c r="G37" s="15">
        <v>3657.4</v>
      </c>
      <c r="H37" s="24">
        <f t="shared" si="1"/>
        <v>30.94901628940131</v>
      </c>
      <c r="I37" s="20">
        <f t="shared" si="0"/>
        <v>30.94901628940131</v>
      </c>
      <c r="J37" s="37">
        <f t="shared" si="2"/>
        <v>93.91433853738702</v>
      </c>
    </row>
    <row r="38" spans="1:10" ht="31.5" hidden="1">
      <c r="A38" s="26" t="s">
        <v>27</v>
      </c>
      <c r="B38" s="7">
        <v>4</v>
      </c>
      <c r="C38" s="7">
        <v>11</v>
      </c>
      <c r="D38" s="15"/>
      <c r="E38" s="14"/>
      <c r="F38" s="15"/>
      <c r="G38" s="15"/>
      <c r="H38" s="24" t="e">
        <f t="shared" si="1"/>
        <v>#DIV/0!</v>
      </c>
      <c r="I38" s="20" t="e">
        <f t="shared" si="0"/>
        <v>#DIV/0!</v>
      </c>
      <c r="J38" s="37" t="e">
        <f t="shared" si="2"/>
        <v>#DIV/0!</v>
      </c>
    </row>
    <row r="39" spans="1:10" ht="21.75" customHeight="1">
      <c r="A39" s="26" t="s">
        <v>28</v>
      </c>
      <c r="B39" s="7">
        <v>4</v>
      </c>
      <c r="C39" s="7">
        <v>12</v>
      </c>
      <c r="D39" s="15">
        <v>13172.8</v>
      </c>
      <c r="E39" s="14">
        <v>82253.8</v>
      </c>
      <c r="F39" s="15">
        <v>94426.3</v>
      </c>
      <c r="G39" s="15">
        <v>17282.7</v>
      </c>
      <c r="H39" s="24">
        <f t="shared" si="1"/>
        <v>21.01143047494462</v>
      </c>
      <c r="I39" s="20">
        <f t="shared" si="0"/>
        <v>18.302845711417266</v>
      </c>
      <c r="J39" s="37">
        <f t="shared" si="2"/>
        <v>131.19989675695373</v>
      </c>
    </row>
    <row r="40" spans="1:10" s="8" customFormat="1" ht="15.75">
      <c r="A40" s="25" t="s">
        <v>29</v>
      </c>
      <c r="B40" s="12">
        <v>5</v>
      </c>
      <c r="C40" s="12" t="s">
        <v>3</v>
      </c>
      <c r="D40" s="16">
        <f>SUM(D41:D44)</f>
        <v>172931.4</v>
      </c>
      <c r="E40" s="16">
        <f>SUM(E41:E44)</f>
        <v>355445.30000000005</v>
      </c>
      <c r="F40" s="16">
        <f>SUM(F41:F44)</f>
        <v>576024.8</v>
      </c>
      <c r="G40" s="16">
        <f>SUM(G41:G44)</f>
        <v>132232.3</v>
      </c>
      <c r="H40" s="16">
        <f t="shared" si="1"/>
        <v>37.20187044251252</v>
      </c>
      <c r="I40" s="19">
        <f t="shared" si="0"/>
        <v>22.956008144093794</v>
      </c>
      <c r="J40" s="19">
        <f t="shared" si="2"/>
        <v>76.4651763647319</v>
      </c>
    </row>
    <row r="41" spans="1:10" ht="15.75">
      <c r="A41" s="26" t="s">
        <v>30</v>
      </c>
      <c r="B41" s="7">
        <v>5</v>
      </c>
      <c r="C41" s="7">
        <v>1</v>
      </c>
      <c r="D41" s="15">
        <v>4074.3</v>
      </c>
      <c r="E41" s="14">
        <v>117040.7</v>
      </c>
      <c r="F41" s="15">
        <v>166759.9</v>
      </c>
      <c r="G41" s="15">
        <v>8876.5</v>
      </c>
      <c r="H41" s="24">
        <f t="shared" si="1"/>
        <v>7.584113902257933</v>
      </c>
      <c r="I41" s="20">
        <f aca="true" t="shared" si="3" ref="I41:I71">G41/F41*100</f>
        <v>5.322922357233364</v>
      </c>
      <c r="J41" s="37">
        <f t="shared" si="2"/>
        <v>217.86564563237854</v>
      </c>
    </row>
    <row r="42" spans="1:10" ht="15.75">
      <c r="A42" s="26" t="s">
        <v>31</v>
      </c>
      <c r="B42" s="7">
        <v>5</v>
      </c>
      <c r="C42" s="7">
        <v>2</v>
      </c>
      <c r="D42" s="15">
        <v>168857.1</v>
      </c>
      <c r="E42" s="14">
        <v>215616.7</v>
      </c>
      <c r="F42" s="15">
        <v>297813.9</v>
      </c>
      <c r="G42" s="15">
        <v>123355.8</v>
      </c>
      <c r="H42" s="24">
        <f t="shared" si="1"/>
        <v>57.21068915348394</v>
      </c>
      <c r="I42" s="20">
        <f t="shared" si="3"/>
        <v>41.420430678353156</v>
      </c>
      <c r="J42" s="37">
        <f t="shared" si="2"/>
        <v>73.05336879527127</v>
      </c>
    </row>
    <row r="43" spans="1:10" ht="15" customHeight="1">
      <c r="A43" s="26" t="s">
        <v>59</v>
      </c>
      <c r="B43" s="7">
        <v>5</v>
      </c>
      <c r="C43" s="7">
        <v>3</v>
      </c>
      <c r="D43" s="15">
        <v>0</v>
      </c>
      <c r="E43" s="14">
        <v>22747.5</v>
      </c>
      <c r="F43" s="15">
        <v>111410.6</v>
      </c>
      <c r="G43" s="15">
        <v>0</v>
      </c>
      <c r="H43" s="24">
        <f t="shared" si="1"/>
        <v>0</v>
      </c>
      <c r="I43" s="20">
        <f t="shared" si="3"/>
        <v>0</v>
      </c>
      <c r="J43" s="37" t="e">
        <f t="shared" si="2"/>
        <v>#DIV/0!</v>
      </c>
    </row>
    <row r="44" spans="1:10" ht="31.5">
      <c r="A44" s="26" t="s">
        <v>32</v>
      </c>
      <c r="B44" s="7">
        <v>5</v>
      </c>
      <c r="C44" s="7">
        <v>5</v>
      </c>
      <c r="D44" s="15">
        <v>0</v>
      </c>
      <c r="E44" s="14">
        <v>40.4</v>
      </c>
      <c r="F44" s="15">
        <v>40.4</v>
      </c>
      <c r="G44" s="15"/>
      <c r="H44" s="24">
        <f>G44/E44*100</f>
        <v>0</v>
      </c>
      <c r="I44" s="20">
        <f t="shared" si="3"/>
        <v>0</v>
      </c>
      <c r="J44" s="37"/>
    </row>
    <row r="45" spans="1:10" s="8" customFormat="1" ht="15.75">
      <c r="A45" s="25" t="s">
        <v>33</v>
      </c>
      <c r="B45" s="12">
        <v>6</v>
      </c>
      <c r="C45" s="12" t="s">
        <v>3</v>
      </c>
      <c r="D45" s="16">
        <f>D47</f>
        <v>828.7</v>
      </c>
      <c r="E45" s="16">
        <f>E47</f>
        <v>120.6</v>
      </c>
      <c r="F45" s="16">
        <f>F47</f>
        <v>7895</v>
      </c>
      <c r="G45" s="16">
        <f>G47</f>
        <v>0</v>
      </c>
      <c r="H45" s="30">
        <f t="shared" si="1"/>
        <v>0</v>
      </c>
      <c r="I45" s="19">
        <f t="shared" si="3"/>
        <v>0</v>
      </c>
      <c r="J45" s="19">
        <f t="shared" si="2"/>
        <v>0</v>
      </c>
    </row>
    <row r="46" spans="1:10" ht="31.5" hidden="1">
      <c r="A46" s="26" t="s">
        <v>34</v>
      </c>
      <c r="B46" s="7">
        <v>6</v>
      </c>
      <c r="C46" s="7">
        <v>3</v>
      </c>
      <c r="D46" s="39"/>
      <c r="E46" s="14"/>
      <c r="F46" s="15"/>
      <c r="G46" s="15"/>
      <c r="H46" s="24" t="e">
        <f t="shared" si="1"/>
        <v>#DIV/0!</v>
      </c>
      <c r="I46" s="20" t="e">
        <f t="shared" si="3"/>
        <v>#DIV/0!</v>
      </c>
      <c r="J46" s="19" t="e">
        <f t="shared" si="2"/>
        <v>#DIV/0!</v>
      </c>
    </row>
    <row r="47" spans="1:10" ht="15.75">
      <c r="A47" s="26" t="s">
        <v>35</v>
      </c>
      <c r="B47" s="7">
        <v>6</v>
      </c>
      <c r="C47" s="7">
        <v>5</v>
      </c>
      <c r="D47" s="15">
        <v>828.7</v>
      </c>
      <c r="E47" s="14">
        <v>120.6</v>
      </c>
      <c r="F47" s="15">
        <v>7895</v>
      </c>
      <c r="G47" s="15">
        <v>0</v>
      </c>
      <c r="H47" s="24">
        <f t="shared" si="1"/>
        <v>0</v>
      </c>
      <c r="I47" s="20">
        <f t="shared" si="3"/>
        <v>0</v>
      </c>
      <c r="J47" s="37">
        <f t="shared" si="2"/>
        <v>0</v>
      </c>
    </row>
    <row r="48" spans="1:10" s="8" customFormat="1" ht="15.75">
      <c r="A48" s="25" t="s">
        <v>36</v>
      </c>
      <c r="B48" s="12">
        <v>7</v>
      </c>
      <c r="C48" s="12" t="s">
        <v>3</v>
      </c>
      <c r="D48" s="16">
        <f>SUM(D49:D56)</f>
        <v>377035.8</v>
      </c>
      <c r="E48" s="16">
        <f>SUM(E49:E56)</f>
        <v>2205508.0000000005</v>
      </c>
      <c r="F48" s="16">
        <f>SUM(F49:F56)</f>
        <v>2376962.6</v>
      </c>
      <c r="G48" s="16">
        <f>SUM(G49:G56)</f>
        <v>456085.4</v>
      </c>
      <c r="H48" s="16">
        <f t="shared" si="1"/>
        <v>20.679380895467165</v>
      </c>
      <c r="I48" s="19">
        <f t="shared" si="3"/>
        <v>19.18773984916717</v>
      </c>
      <c r="J48" s="19">
        <f t="shared" si="2"/>
        <v>120.96607271776314</v>
      </c>
    </row>
    <row r="49" spans="1:10" s="6" customFormat="1" ht="15.75">
      <c r="A49" s="26" t="s">
        <v>58</v>
      </c>
      <c r="B49" s="7">
        <v>7</v>
      </c>
      <c r="C49" s="7">
        <v>1</v>
      </c>
      <c r="D49" s="17">
        <v>43828.1</v>
      </c>
      <c r="E49" s="14">
        <v>295721.2</v>
      </c>
      <c r="F49" s="17">
        <v>343549.1</v>
      </c>
      <c r="G49" s="17">
        <v>60892.1</v>
      </c>
      <c r="H49" s="24">
        <f t="shared" si="1"/>
        <v>20.59104994839734</v>
      </c>
      <c r="I49" s="20">
        <f t="shared" si="3"/>
        <v>17.724424252603193</v>
      </c>
      <c r="J49" s="37">
        <f t="shared" si="2"/>
        <v>138.93392595161552</v>
      </c>
    </row>
    <row r="50" spans="1:10" ht="15.75">
      <c r="A50" s="26" t="s">
        <v>37</v>
      </c>
      <c r="B50" s="7">
        <v>7</v>
      </c>
      <c r="C50" s="7">
        <v>2</v>
      </c>
      <c r="D50" s="15">
        <v>250186.2</v>
      </c>
      <c r="E50" s="14">
        <v>1300070.6</v>
      </c>
      <c r="F50" s="15">
        <v>1404474.8</v>
      </c>
      <c r="G50" s="15">
        <v>336022.2</v>
      </c>
      <c r="H50" s="24">
        <f t="shared" si="1"/>
        <v>25.846457876979912</v>
      </c>
      <c r="I50" s="20">
        <f t="shared" si="3"/>
        <v>23.925114213512412</v>
      </c>
      <c r="J50" s="37">
        <f t="shared" si="2"/>
        <v>134.30884677092502</v>
      </c>
    </row>
    <row r="51" spans="1:10" ht="15.75">
      <c r="A51" s="26" t="s">
        <v>82</v>
      </c>
      <c r="B51" s="7">
        <v>7</v>
      </c>
      <c r="C51" s="7">
        <v>3</v>
      </c>
      <c r="D51" s="15">
        <v>75474.3</v>
      </c>
      <c r="E51" s="14">
        <v>528666.4</v>
      </c>
      <c r="F51" s="15">
        <v>196263.7</v>
      </c>
      <c r="G51" s="15">
        <v>47993.7</v>
      </c>
      <c r="H51" s="24">
        <f t="shared" si="1"/>
        <v>9.078258047040629</v>
      </c>
      <c r="I51" s="20">
        <f t="shared" si="3"/>
        <v>24.45368145000833</v>
      </c>
      <c r="J51" s="37">
        <f t="shared" si="2"/>
        <v>63.58946025335776</v>
      </c>
    </row>
    <row r="52" spans="1:10" ht="15.75" hidden="1">
      <c r="A52" s="26" t="s">
        <v>38</v>
      </c>
      <c r="B52" s="7">
        <v>7</v>
      </c>
      <c r="C52" s="7">
        <v>4</v>
      </c>
      <c r="D52" s="15"/>
      <c r="E52" s="14"/>
      <c r="F52" s="15"/>
      <c r="G52" s="15"/>
      <c r="H52" s="24" t="e">
        <f t="shared" si="1"/>
        <v>#DIV/0!</v>
      </c>
      <c r="I52" s="20" t="e">
        <f t="shared" si="3"/>
        <v>#DIV/0!</v>
      </c>
      <c r="J52" s="37" t="e">
        <f t="shared" si="2"/>
        <v>#DIV/0!</v>
      </c>
    </row>
    <row r="53" spans="1:10" ht="15.75" hidden="1">
      <c r="A53" s="26" t="s">
        <v>39</v>
      </c>
      <c r="B53" s="7">
        <v>7</v>
      </c>
      <c r="C53" s="7">
        <v>5</v>
      </c>
      <c r="D53" s="15"/>
      <c r="E53" s="14"/>
      <c r="F53" s="15"/>
      <c r="G53" s="15"/>
      <c r="H53" s="24" t="e">
        <f t="shared" si="1"/>
        <v>#DIV/0!</v>
      </c>
      <c r="I53" s="20" t="e">
        <f t="shared" si="3"/>
        <v>#DIV/0!</v>
      </c>
      <c r="J53" s="37" t="e">
        <f t="shared" si="2"/>
        <v>#DIV/0!</v>
      </c>
    </row>
    <row r="54" spans="1:10" ht="15.75" hidden="1">
      <c r="A54" s="26" t="s">
        <v>40</v>
      </c>
      <c r="B54" s="7">
        <v>7</v>
      </c>
      <c r="C54" s="7">
        <v>6</v>
      </c>
      <c r="D54" s="15"/>
      <c r="E54" s="14"/>
      <c r="F54" s="15"/>
      <c r="G54" s="15"/>
      <c r="H54" s="24" t="e">
        <f t="shared" si="1"/>
        <v>#DIV/0!</v>
      </c>
      <c r="I54" s="20" t="e">
        <f t="shared" si="3"/>
        <v>#DIV/0!</v>
      </c>
      <c r="J54" s="37" t="e">
        <f t="shared" si="2"/>
        <v>#DIV/0!</v>
      </c>
    </row>
    <row r="55" spans="1:10" ht="15.75">
      <c r="A55" s="26" t="s">
        <v>41</v>
      </c>
      <c r="B55" s="7">
        <v>7</v>
      </c>
      <c r="C55" s="7">
        <v>7</v>
      </c>
      <c r="D55" s="15">
        <v>403</v>
      </c>
      <c r="E55" s="14">
        <v>31820.1</v>
      </c>
      <c r="F55" s="15">
        <v>383260.3</v>
      </c>
      <c r="G55" s="15">
        <v>601.5</v>
      </c>
      <c r="H55" s="24">
        <f t="shared" si="1"/>
        <v>1.8903146124619346</v>
      </c>
      <c r="I55" s="20">
        <f t="shared" si="3"/>
        <v>0.15694294452099528</v>
      </c>
      <c r="J55" s="37">
        <f t="shared" si="2"/>
        <v>149.25558312655087</v>
      </c>
    </row>
    <row r="56" spans="1:10" ht="15.75">
      <c r="A56" s="26" t="s">
        <v>42</v>
      </c>
      <c r="B56" s="7">
        <v>7</v>
      </c>
      <c r="C56" s="7">
        <v>9</v>
      </c>
      <c r="D56" s="15">
        <v>7144.2</v>
      </c>
      <c r="E56" s="14">
        <v>49229.7</v>
      </c>
      <c r="F56" s="15">
        <v>49414.7</v>
      </c>
      <c r="G56" s="15">
        <v>10575.9</v>
      </c>
      <c r="H56" s="24">
        <f t="shared" si="1"/>
        <v>21.482763453768765</v>
      </c>
      <c r="I56" s="20">
        <f>G56/F56*100</f>
        <v>21.402335742198172</v>
      </c>
      <c r="J56" s="37">
        <f t="shared" si="2"/>
        <v>148.0347694633409</v>
      </c>
    </row>
    <row r="57" spans="1:10" s="8" customFormat="1" ht="15.75">
      <c r="A57" s="27" t="s">
        <v>69</v>
      </c>
      <c r="B57" s="12">
        <v>8</v>
      </c>
      <c r="C57" s="12" t="s">
        <v>3</v>
      </c>
      <c r="D57" s="16">
        <f>SUM(D58:D62)</f>
        <v>61831.6</v>
      </c>
      <c r="E57" s="16">
        <f>SUM(E58:E62)</f>
        <v>213299.3</v>
      </c>
      <c r="F57" s="16">
        <f>SUM(F58:F62)</f>
        <v>489661.1</v>
      </c>
      <c r="G57" s="16">
        <f>SUM(G58:G62)</f>
        <v>61540.2</v>
      </c>
      <c r="H57" s="16">
        <f t="shared" si="1"/>
        <v>28.851571477262233</v>
      </c>
      <c r="I57" s="19">
        <f t="shared" si="3"/>
        <v>12.567916871485195</v>
      </c>
      <c r="J57" s="19">
        <f t="shared" si="2"/>
        <v>99.52871994255365</v>
      </c>
    </row>
    <row r="58" spans="1:10" ht="15.75">
      <c r="A58" s="26" t="s">
        <v>43</v>
      </c>
      <c r="B58" s="7">
        <v>8</v>
      </c>
      <c r="C58" s="7">
        <v>1</v>
      </c>
      <c r="D58" s="15">
        <v>56481.9</v>
      </c>
      <c r="E58" s="14">
        <v>184588.8</v>
      </c>
      <c r="F58" s="15">
        <v>460950.6</v>
      </c>
      <c r="G58" s="15">
        <v>55380</v>
      </c>
      <c r="H58" s="24">
        <f t="shared" si="1"/>
        <v>30.001820262117747</v>
      </c>
      <c r="I58" s="20">
        <f t="shared" si="3"/>
        <v>12.014302617243585</v>
      </c>
      <c r="J58" s="37">
        <f t="shared" si="2"/>
        <v>98.04910953774572</v>
      </c>
    </row>
    <row r="59" spans="1:10" ht="15.75">
      <c r="A59" s="26" t="s">
        <v>44</v>
      </c>
      <c r="B59" s="7">
        <v>8</v>
      </c>
      <c r="C59" s="7">
        <v>2</v>
      </c>
      <c r="D59" s="15">
        <v>800</v>
      </c>
      <c r="E59" s="14">
        <v>1495.2</v>
      </c>
      <c r="F59" s="15">
        <v>1495.2</v>
      </c>
      <c r="G59" s="15">
        <v>550</v>
      </c>
      <c r="H59" s="24">
        <f t="shared" si="1"/>
        <v>36.784376672017125</v>
      </c>
      <c r="I59" s="20">
        <f t="shared" si="3"/>
        <v>36.784376672017125</v>
      </c>
      <c r="J59" s="37">
        <f t="shared" si="2"/>
        <v>68.75</v>
      </c>
    </row>
    <row r="60" spans="1:10" ht="15.75" hidden="1">
      <c r="A60" s="28"/>
      <c r="B60" s="7">
        <v>8</v>
      </c>
      <c r="C60" s="7">
        <v>3</v>
      </c>
      <c r="D60" s="15"/>
      <c r="E60" s="14"/>
      <c r="F60" s="15"/>
      <c r="G60" s="15"/>
      <c r="H60" s="24" t="e">
        <f t="shared" si="1"/>
        <v>#DIV/0!</v>
      </c>
      <c r="I60" s="20" t="e">
        <f t="shared" si="3"/>
        <v>#DIV/0!</v>
      </c>
      <c r="J60" s="37" t="e">
        <f t="shared" si="2"/>
        <v>#DIV/0!</v>
      </c>
    </row>
    <row r="61" spans="1:10" ht="15.75" hidden="1">
      <c r="A61" s="28"/>
      <c r="B61" s="7">
        <v>8</v>
      </c>
      <c r="C61" s="7">
        <v>4</v>
      </c>
      <c r="D61" s="15"/>
      <c r="E61" s="14"/>
      <c r="F61" s="15"/>
      <c r="G61" s="15"/>
      <c r="H61" s="24" t="e">
        <f t="shared" si="1"/>
        <v>#DIV/0!</v>
      </c>
      <c r="I61" s="20" t="e">
        <f t="shared" si="3"/>
        <v>#DIV/0!</v>
      </c>
      <c r="J61" s="37" t="e">
        <f t="shared" si="2"/>
        <v>#DIV/0!</v>
      </c>
    </row>
    <row r="62" spans="1:10" ht="15.75">
      <c r="A62" s="26" t="s">
        <v>63</v>
      </c>
      <c r="B62" s="7">
        <v>8</v>
      </c>
      <c r="C62" s="7">
        <v>4</v>
      </c>
      <c r="D62" s="15">
        <v>4549.7</v>
      </c>
      <c r="E62" s="14">
        <v>27215.3</v>
      </c>
      <c r="F62" s="15">
        <v>27215.3</v>
      </c>
      <c r="G62" s="15">
        <v>5610.2</v>
      </c>
      <c r="H62" s="24">
        <f t="shared" si="1"/>
        <v>20.61413984045739</v>
      </c>
      <c r="I62" s="20">
        <f t="shared" si="3"/>
        <v>20.61413984045739</v>
      </c>
      <c r="J62" s="37">
        <f t="shared" si="2"/>
        <v>123.30922917994593</v>
      </c>
    </row>
    <row r="63" spans="1:10" s="8" customFormat="1" ht="15.75">
      <c r="A63" s="27" t="s">
        <v>64</v>
      </c>
      <c r="B63" s="12">
        <v>9</v>
      </c>
      <c r="C63" s="12" t="s">
        <v>3</v>
      </c>
      <c r="D63" s="16">
        <f>D64+D68</f>
        <v>0</v>
      </c>
      <c r="E63" s="16">
        <f>E64+E68</f>
        <v>2993.8</v>
      </c>
      <c r="F63" s="16">
        <f>F64+F68</f>
        <v>2993.8</v>
      </c>
      <c r="G63" s="16">
        <f>G64+G68</f>
        <v>0</v>
      </c>
      <c r="H63" s="30">
        <f t="shared" si="1"/>
        <v>0</v>
      </c>
      <c r="I63" s="19">
        <f>G63/F63*100</f>
        <v>0</v>
      </c>
      <c r="J63" s="19"/>
    </row>
    <row r="64" spans="1:10" ht="15.75" hidden="1">
      <c r="A64" s="26" t="s">
        <v>47</v>
      </c>
      <c r="B64" s="7">
        <v>9</v>
      </c>
      <c r="C64" s="7">
        <v>1</v>
      </c>
      <c r="D64" s="39"/>
      <c r="E64" s="18"/>
      <c r="F64" s="15"/>
      <c r="G64" s="15"/>
      <c r="H64" s="24" t="e">
        <f t="shared" si="1"/>
        <v>#DIV/0!</v>
      </c>
      <c r="I64" s="20" t="e">
        <f t="shared" si="3"/>
        <v>#DIV/0!</v>
      </c>
      <c r="J64" s="19" t="e">
        <f t="shared" si="2"/>
        <v>#DIV/0!</v>
      </c>
    </row>
    <row r="65" spans="1:10" ht="31.5" hidden="1">
      <c r="A65" s="26" t="s">
        <v>60</v>
      </c>
      <c r="B65" s="7">
        <v>9</v>
      </c>
      <c r="C65" s="7">
        <v>3</v>
      </c>
      <c r="D65" s="39"/>
      <c r="E65" s="18"/>
      <c r="F65" s="15"/>
      <c r="G65" s="15"/>
      <c r="H65" s="24" t="e">
        <f t="shared" si="1"/>
        <v>#DIV/0!</v>
      </c>
      <c r="I65" s="20" t="e">
        <f t="shared" si="3"/>
        <v>#DIV/0!</v>
      </c>
      <c r="J65" s="19" t="e">
        <f t="shared" si="2"/>
        <v>#DIV/0!</v>
      </c>
    </row>
    <row r="66" spans="1:10" ht="15.75" hidden="1">
      <c r="A66" s="26" t="s">
        <v>61</v>
      </c>
      <c r="B66" s="7">
        <v>9</v>
      </c>
      <c r="C66" s="7">
        <v>4</v>
      </c>
      <c r="D66" s="39"/>
      <c r="E66" s="18"/>
      <c r="F66" s="15"/>
      <c r="G66" s="15"/>
      <c r="H66" s="24" t="e">
        <f t="shared" si="1"/>
        <v>#DIV/0!</v>
      </c>
      <c r="I66" s="20" t="e">
        <f t="shared" si="3"/>
        <v>#DIV/0!</v>
      </c>
      <c r="J66" s="19" t="e">
        <f t="shared" si="2"/>
        <v>#DIV/0!</v>
      </c>
    </row>
    <row r="67" spans="1:10" ht="15.75" hidden="1">
      <c r="A67" s="28"/>
      <c r="B67" s="7">
        <v>9</v>
      </c>
      <c r="C67" s="7">
        <v>8</v>
      </c>
      <c r="D67" s="39"/>
      <c r="E67" s="18"/>
      <c r="F67" s="15"/>
      <c r="G67" s="15"/>
      <c r="H67" s="24" t="e">
        <f t="shared" si="1"/>
        <v>#DIV/0!</v>
      </c>
      <c r="I67" s="20" t="e">
        <f t="shared" si="3"/>
        <v>#DIV/0!</v>
      </c>
      <c r="J67" s="19" t="e">
        <f t="shared" si="2"/>
        <v>#DIV/0!</v>
      </c>
    </row>
    <row r="68" spans="1:10" ht="15.75">
      <c r="A68" s="26" t="s">
        <v>68</v>
      </c>
      <c r="B68" s="7">
        <v>9</v>
      </c>
      <c r="C68" s="7">
        <v>9</v>
      </c>
      <c r="D68" s="39">
        <v>0</v>
      </c>
      <c r="E68" s="18">
        <v>2993.8</v>
      </c>
      <c r="F68" s="15">
        <v>2993.8</v>
      </c>
      <c r="G68" s="15">
        <v>0</v>
      </c>
      <c r="H68" s="24">
        <f t="shared" si="1"/>
        <v>0</v>
      </c>
      <c r="I68" s="20">
        <f t="shared" si="3"/>
        <v>0</v>
      </c>
      <c r="J68" s="37"/>
    </row>
    <row r="69" spans="1:10" s="8" customFormat="1" ht="15.75">
      <c r="A69" s="25" t="s">
        <v>49</v>
      </c>
      <c r="B69" s="12">
        <v>10</v>
      </c>
      <c r="C69" s="12" t="s">
        <v>3</v>
      </c>
      <c r="D69" s="16">
        <f>SUM(D70:D74)</f>
        <v>18838.8</v>
      </c>
      <c r="E69" s="16">
        <f>SUM(E70:E74)</f>
        <v>87519.6</v>
      </c>
      <c r="F69" s="16">
        <f>SUM(F70:F74)</f>
        <v>89358.1</v>
      </c>
      <c r="G69" s="16">
        <f>SUM(G70:G74)</f>
        <v>14950.9</v>
      </c>
      <c r="H69" s="16">
        <f t="shared" si="1"/>
        <v>17.082916283895262</v>
      </c>
      <c r="I69" s="19">
        <f t="shared" si="3"/>
        <v>16.731443484138538</v>
      </c>
      <c r="J69" s="19">
        <f t="shared" si="2"/>
        <v>79.36227360553751</v>
      </c>
    </row>
    <row r="70" spans="1:10" ht="15.75">
      <c r="A70" s="26" t="s">
        <v>50</v>
      </c>
      <c r="B70" s="7">
        <v>10</v>
      </c>
      <c r="C70" s="7">
        <v>1</v>
      </c>
      <c r="D70" s="15">
        <v>2311.4</v>
      </c>
      <c r="E70" s="14">
        <v>13551.9</v>
      </c>
      <c r="F70" s="15">
        <v>13551.9</v>
      </c>
      <c r="G70" s="15">
        <v>3938.5</v>
      </c>
      <c r="H70" s="24">
        <f t="shared" si="1"/>
        <v>29.062345501368814</v>
      </c>
      <c r="I70" s="20">
        <f t="shared" si="3"/>
        <v>29.062345501368814</v>
      </c>
      <c r="J70" s="37">
        <f t="shared" si="2"/>
        <v>170.39456606385738</v>
      </c>
    </row>
    <row r="71" spans="1:10" ht="15.75" hidden="1">
      <c r="A71" s="26" t="s">
        <v>51</v>
      </c>
      <c r="B71" s="7">
        <v>10</v>
      </c>
      <c r="C71" s="7">
        <v>2</v>
      </c>
      <c r="D71" s="15"/>
      <c r="E71" s="14"/>
      <c r="F71" s="15"/>
      <c r="G71" s="15"/>
      <c r="H71" s="24" t="e">
        <f t="shared" si="1"/>
        <v>#DIV/0!</v>
      </c>
      <c r="I71" s="20" t="e">
        <f t="shared" si="3"/>
        <v>#DIV/0!</v>
      </c>
      <c r="J71" s="37" t="e">
        <f t="shared" si="2"/>
        <v>#DIV/0!</v>
      </c>
    </row>
    <row r="72" spans="1:10" ht="15.75">
      <c r="A72" s="26" t="s">
        <v>52</v>
      </c>
      <c r="B72" s="7">
        <v>10</v>
      </c>
      <c r="C72" s="7">
        <v>3</v>
      </c>
      <c r="D72" s="15">
        <v>2448.7</v>
      </c>
      <c r="E72" s="14">
        <v>4821.1</v>
      </c>
      <c r="F72" s="15">
        <v>6577.1</v>
      </c>
      <c r="G72" s="15">
        <v>2461.1</v>
      </c>
      <c r="H72" s="24">
        <f aca="true" t="shared" si="4" ref="H72:H89">G72/E72*100</f>
        <v>51.04851589886125</v>
      </c>
      <c r="I72" s="20">
        <f aca="true" t="shared" si="5" ref="I72:I89">G72/F72*100</f>
        <v>37.41922731903118</v>
      </c>
      <c r="J72" s="37">
        <f aca="true" t="shared" si="6" ref="J72:J89">G72/D72*100</f>
        <v>100.50639114632254</v>
      </c>
    </row>
    <row r="73" spans="1:10" ht="15.75">
      <c r="A73" s="26" t="s">
        <v>62</v>
      </c>
      <c r="B73" s="7">
        <v>10</v>
      </c>
      <c r="C73" s="7">
        <v>4</v>
      </c>
      <c r="D73" s="15">
        <v>11035.3</v>
      </c>
      <c r="E73" s="14">
        <v>48597.5</v>
      </c>
      <c r="F73" s="15">
        <v>48680</v>
      </c>
      <c r="G73" s="15">
        <v>5719.7</v>
      </c>
      <c r="H73" s="24">
        <f t="shared" si="4"/>
        <v>11.76953546993158</v>
      </c>
      <c r="I73" s="20">
        <f t="shared" si="5"/>
        <v>11.749589153656533</v>
      </c>
      <c r="J73" s="37">
        <f t="shared" si="6"/>
        <v>51.830942520819555</v>
      </c>
    </row>
    <row r="74" spans="1:10" ht="15.75">
      <c r="A74" s="26" t="s">
        <v>53</v>
      </c>
      <c r="B74" s="7">
        <v>10</v>
      </c>
      <c r="C74" s="7">
        <v>6</v>
      </c>
      <c r="D74" s="15">
        <v>3043.4</v>
      </c>
      <c r="E74" s="14">
        <v>20549.1</v>
      </c>
      <c r="F74" s="15">
        <v>20549.1</v>
      </c>
      <c r="G74" s="15">
        <v>2831.6</v>
      </c>
      <c r="H74" s="24">
        <f t="shared" si="4"/>
        <v>13.779678915378291</v>
      </c>
      <c r="I74" s="20">
        <f t="shared" si="5"/>
        <v>13.779678915378291</v>
      </c>
      <c r="J74" s="37">
        <f t="shared" si="6"/>
        <v>93.04067818886772</v>
      </c>
    </row>
    <row r="75" spans="1:10" ht="18.75" customHeight="1">
      <c r="A75" s="27" t="s">
        <v>48</v>
      </c>
      <c r="B75" s="21">
        <v>11</v>
      </c>
      <c r="C75" s="21"/>
      <c r="D75" s="22">
        <f>D76+D77+D78</f>
        <v>5952.7</v>
      </c>
      <c r="E75" s="22">
        <f>E76+E77+E78</f>
        <v>152981.9</v>
      </c>
      <c r="F75" s="22">
        <f>F76+F77+F78</f>
        <v>179005.5</v>
      </c>
      <c r="G75" s="22">
        <f>G76+G77+G78</f>
        <v>42106.600000000006</v>
      </c>
      <c r="H75" s="16">
        <f t="shared" si="4"/>
        <v>27.52390969127721</v>
      </c>
      <c r="I75" s="19">
        <f t="shared" si="5"/>
        <v>23.52251746454718</v>
      </c>
      <c r="J75" s="19">
        <f t="shared" si="6"/>
        <v>707.3529658810289</v>
      </c>
    </row>
    <row r="76" spans="1:10" ht="16.5" customHeight="1">
      <c r="A76" s="26" t="s">
        <v>65</v>
      </c>
      <c r="B76" s="7">
        <v>11</v>
      </c>
      <c r="C76" s="7">
        <v>1</v>
      </c>
      <c r="D76" s="15">
        <v>0</v>
      </c>
      <c r="E76" s="14">
        <v>142544.5</v>
      </c>
      <c r="F76" s="15">
        <v>142759.3</v>
      </c>
      <c r="G76" s="15">
        <v>36714.8</v>
      </c>
      <c r="H76" s="24">
        <f t="shared" si="4"/>
        <v>25.75672860054229</v>
      </c>
      <c r="I76" s="20">
        <f t="shared" si="5"/>
        <v>25.71797424055736</v>
      </c>
      <c r="J76" s="37" t="e">
        <f t="shared" si="6"/>
        <v>#DIV/0!</v>
      </c>
    </row>
    <row r="77" spans="1:10" ht="15.75">
      <c r="A77" s="26" t="s">
        <v>66</v>
      </c>
      <c r="B77" s="7">
        <v>11</v>
      </c>
      <c r="C77" s="7">
        <v>2</v>
      </c>
      <c r="D77" s="15">
        <v>5952.7</v>
      </c>
      <c r="E77" s="14">
        <v>10437.4</v>
      </c>
      <c r="F77" s="15">
        <v>36246.2</v>
      </c>
      <c r="G77" s="15">
        <v>5391.8</v>
      </c>
      <c r="H77" s="24">
        <f t="shared" si="4"/>
        <v>51.65845900320003</v>
      </c>
      <c r="I77" s="20">
        <f t="shared" si="5"/>
        <v>14.875490396234643</v>
      </c>
      <c r="J77" s="37">
        <f t="shared" si="6"/>
        <v>90.5773850521612</v>
      </c>
    </row>
    <row r="78" spans="1:10" ht="31.5" hidden="1">
      <c r="A78" s="26" t="s">
        <v>67</v>
      </c>
      <c r="B78" s="7">
        <v>11</v>
      </c>
      <c r="C78" s="7">
        <v>5</v>
      </c>
      <c r="D78" s="39"/>
      <c r="E78" s="14"/>
      <c r="F78" s="15"/>
      <c r="G78" s="15"/>
      <c r="H78" s="24" t="e">
        <f t="shared" si="4"/>
        <v>#DIV/0!</v>
      </c>
      <c r="I78" s="20" t="e">
        <f t="shared" si="5"/>
        <v>#DIV/0!</v>
      </c>
      <c r="J78" s="19" t="e">
        <f t="shared" si="6"/>
        <v>#DIV/0!</v>
      </c>
    </row>
    <row r="79" spans="1:10" ht="15.75">
      <c r="A79" s="27" t="s">
        <v>70</v>
      </c>
      <c r="B79" s="21">
        <v>12</v>
      </c>
      <c r="C79" s="21"/>
      <c r="D79" s="22">
        <f>D80+D81</f>
        <v>11048</v>
      </c>
      <c r="E79" s="22">
        <f>E80+E81</f>
        <v>53922.3</v>
      </c>
      <c r="F79" s="22">
        <f>F80+F81</f>
        <v>53822.3</v>
      </c>
      <c r="G79" s="22">
        <f>G80+G81</f>
        <v>12184</v>
      </c>
      <c r="H79" s="16">
        <f t="shared" si="4"/>
        <v>22.595475341370825</v>
      </c>
      <c r="I79" s="19">
        <f t="shared" si="5"/>
        <v>22.637456964864004</v>
      </c>
      <c r="J79" s="19">
        <f t="shared" si="6"/>
        <v>110.28240405503257</v>
      </c>
    </row>
    <row r="80" spans="1:10" ht="15.75">
      <c r="A80" s="26" t="s">
        <v>45</v>
      </c>
      <c r="B80" s="7">
        <v>12</v>
      </c>
      <c r="C80" s="7">
        <v>1</v>
      </c>
      <c r="D80" s="15">
        <v>7163.5</v>
      </c>
      <c r="E80" s="14">
        <v>31672.5</v>
      </c>
      <c r="F80" s="15">
        <v>31618.5</v>
      </c>
      <c r="G80" s="15">
        <v>8039.7</v>
      </c>
      <c r="H80" s="24">
        <f t="shared" si="4"/>
        <v>25.3838503433578</v>
      </c>
      <c r="I80" s="20">
        <f t="shared" si="5"/>
        <v>25.427202428957727</v>
      </c>
      <c r="J80" s="37">
        <f t="shared" si="6"/>
        <v>112.2314511063028</v>
      </c>
    </row>
    <row r="81" spans="1:10" ht="15.75">
      <c r="A81" s="26" t="s">
        <v>46</v>
      </c>
      <c r="B81" s="7">
        <v>12</v>
      </c>
      <c r="C81" s="7">
        <v>2</v>
      </c>
      <c r="D81" s="15">
        <v>3884.5</v>
      </c>
      <c r="E81" s="14">
        <v>22249.8</v>
      </c>
      <c r="F81" s="15">
        <v>22203.8</v>
      </c>
      <c r="G81" s="15">
        <v>4144.3</v>
      </c>
      <c r="H81" s="24">
        <f t="shared" si="4"/>
        <v>18.626234842560386</v>
      </c>
      <c r="I81" s="20">
        <f t="shared" si="5"/>
        <v>18.66482313838172</v>
      </c>
      <c r="J81" s="37">
        <f t="shared" si="6"/>
        <v>106.68811944909255</v>
      </c>
    </row>
    <row r="82" spans="1:10" ht="31.5">
      <c r="A82" s="27" t="s">
        <v>74</v>
      </c>
      <c r="B82" s="21">
        <v>13</v>
      </c>
      <c r="C82" s="21"/>
      <c r="D82" s="22">
        <f>D83</f>
        <v>0</v>
      </c>
      <c r="E82" s="22">
        <f>E83</f>
        <v>2</v>
      </c>
      <c r="F82" s="22">
        <f>F83</f>
        <v>2</v>
      </c>
      <c r="G82" s="22">
        <f>G83</f>
        <v>0</v>
      </c>
      <c r="H82" s="16">
        <f t="shared" si="4"/>
        <v>0</v>
      </c>
      <c r="I82" s="23">
        <f t="shared" si="5"/>
        <v>0</v>
      </c>
      <c r="J82" s="19"/>
    </row>
    <row r="83" spans="1:10" ht="31.5">
      <c r="A83" s="26" t="s">
        <v>75</v>
      </c>
      <c r="B83" s="7">
        <v>13</v>
      </c>
      <c r="C83" s="7">
        <v>1</v>
      </c>
      <c r="D83" s="39">
        <v>0</v>
      </c>
      <c r="E83" s="14">
        <v>2</v>
      </c>
      <c r="F83" s="15">
        <v>2</v>
      </c>
      <c r="G83" s="15">
        <v>0</v>
      </c>
      <c r="H83" s="24">
        <f t="shared" si="4"/>
        <v>0</v>
      </c>
      <c r="I83" s="20">
        <f t="shared" si="5"/>
        <v>0</v>
      </c>
      <c r="J83" s="37"/>
    </row>
    <row r="84" spans="1:10" s="8" customFormat="1" ht="47.25">
      <c r="A84" s="29" t="s">
        <v>73</v>
      </c>
      <c r="B84" s="12">
        <v>14</v>
      </c>
      <c r="C84" s="12" t="s">
        <v>3</v>
      </c>
      <c r="D84" s="16">
        <f>D85+D87+D88</f>
        <v>260247.1</v>
      </c>
      <c r="E84" s="16">
        <f>E85+E87+E88</f>
        <v>623643.7999999999</v>
      </c>
      <c r="F84" s="16">
        <f>F85+F87+F88</f>
        <v>1010607.2000000001</v>
      </c>
      <c r="G84" s="16">
        <f>G85+G87+G88</f>
        <v>221069.5</v>
      </c>
      <c r="H84" s="16">
        <f t="shared" si="4"/>
        <v>35.44803940967584</v>
      </c>
      <c r="I84" s="19">
        <f t="shared" si="5"/>
        <v>21.874918365909128</v>
      </c>
      <c r="J84" s="19">
        <f t="shared" si="6"/>
        <v>84.94599939826418</v>
      </c>
    </row>
    <row r="85" spans="1:10" ht="47.25">
      <c r="A85" s="26" t="s">
        <v>71</v>
      </c>
      <c r="B85" s="7">
        <v>14</v>
      </c>
      <c r="C85" s="7">
        <v>1</v>
      </c>
      <c r="D85" s="15">
        <v>41674.6</v>
      </c>
      <c r="E85" s="14">
        <v>188697.6</v>
      </c>
      <c r="F85" s="15">
        <v>188697.6</v>
      </c>
      <c r="G85" s="15">
        <v>37739.6</v>
      </c>
      <c r="H85" s="24">
        <f t="shared" si="4"/>
        <v>20.000042395875727</v>
      </c>
      <c r="I85" s="20">
        <f t="shared" si="5"/>
        <v>20.000042395875727</v>
      </c>
      <c r="J85" s="37">
        <f t="shared" si="6"/>
        <v>90.55779779529978</v>
      </c>
    </row>
    <row r="86" spans="1:10" ht="47.25" hidden="1">
      <c r="A86" s="26" t="s">
        <v>54</v>
      </c>
      <c r="B86" s="7">
        <v>11</v>
      </c>
      <c r="C86" s="7">
        <v>2</v>
      </c>
      <c r="D86" s="15"/>
      <c r="E86" s="14"/>
      <c r="F86" s="15"/>
      <c r="G86" s="15"/>
      <c r="H86" s="24" t="e">
        <f t="shared" si="4"/>
        <v>#DIV/0!</v>
      </c>
      <c r="I86" s="20" t="e">
        <f t="shared" si="5"/>
        <v>#DIV/0!</v>
      </c>
      <c r="J86" s="37" t="e">
        <f t="shared" si="6"/>
        <v>#DIV/0!</v>
      </c>
    </row>
    <row r="87" spans="1:10" ht="17.25" customHeight="1">
      <c r="A87" s="26" t="s">
        <v>72</v>
      </c>
      <c r="B87" s="7">
        <v>14</v>
      </c>
      <c r="C87" s="7">
        <v>2</v>
      </c>
      <c r="D87" s="15">
        <v>218572.5</v>
      </c>
      <c r="E87" s="14">
        <v>422565.5</v>
      </c>
      <c r="F87" s="15">
        <v>818689.3</v>
      </c>
      <c r="G87" s="15">
        <v>183329.9</v>
      </c>
      <c r="H87" s="24">
        <f t="shared" si="4"/>
        <v>43.3849663543285</v>
      </c>
      <c r="I87" s="20">
        <f t="shared" si="5"/>
        <v>22.39309833412993</v>
      </c>
      <c r="J87" s="37">
        <f t="shared" si="6"/>
        <v>83.8760136796715</v>
      </c>
    </row>
    <row r="88" spans="1:10" ht="15.75">
      <c r="A88" s="26" t="s">
        <v>81</v>
      </c>
      <c r="B88" s="7">
        <v>14</v>
      </c>
      <c r="C88" s="7">
        <v>3</v>
      </c>
      <c r="D88" s="15">
        <v>0</v>
      </c>
      <c r="E88" s="14">
        <v>12380.7</v>
      </c>
      <c r="F88" s="15">
        <v>3220.3</v>
      </c>
      <c r="G88" s="15"/>
      <c r="H88" s="24">
        <f t="shared" si="4"/>
        <v>0</v>
      </c>
      <c r="I88" s="20">
        <f t="shared" si="5"/>
        <v>0</v>
      </c>
      <c r="J88" s="37"/>
    </row>
    <row r="89" spans="1:10" s="8" customFormat="1" ht="15.75">
      <c r="A89" s="31" t="s">
        <v>55</v>
      </c>
      <c r="B89" s="31"/>
      <c r="C89" s="31"/>
      <c r="D89" s="32">
        <f>D7+D19+D21+D29+D40+D45+D48+D57+D69+D63+D75+D79+D82+D84</f>
        <v>1137769.9</v>
      </c>
      <c r="E89" s="32">
        <f>E7+E19+E21+E29+E40+E45+E48+E57+E69+E63+E75+E79+E82+E84</f>
        <v>4697803</v>
      </c>
      <c r="F89" s="32">
        <f>F7+F19+F21+F29+F40+F45+F48+F57+F69+F63+F75+F79+F82+F84</f>
        <v>5822627.899999999</v>
      </c>
      <c r="G89" s="32">
        <f>G7+G19+G21+G29+G40+G45+G48+G57+G63+G69+G75+G79+G82+G84</f>
        <v>1168579.6</v>
      </c>
      <c r="H89" s="33">
        <f t="shared" si="4"/>
        <v>24.875023495025232</v>
      </c>
      <c r="I89" s="34">
        <f t="shared" si="5"/>
        <v>20.069625263190876</v>
      </c>
      <c r="J89" s="34">
        <f t="shared" si="6"/>
        <v>102.70790253811425</v>
      </c>
    </row>
    <row r="90" spans="1:10" ht="15.75">
      <c r="A90" s="10"/>
      <c r="B90" s="10"/>
      <c r="C90" s="10"/>
      <c r="D90" s="10"/>
      <c r="E90" s="11"/>
      <c r="F90" s="9"/>
      <c r="G90" s="13"/>
      <c r="H90" s="13"/>
      <c r="I90" s="9"/>
      <c r="J90" s="9"/>
    </row>
    <row r="91" spans="1:10" ht="15.75">
      <c r="A91" s="9"/>
      <c r="B91" s="9"/>
      <c r="C91" s="9"/>
      <c r="D91" s="9"/>
      <c r="E91" s="9"/>
      <c r="F91" s="9"/>
      <c r="G91" s="9"/>
      <c r="H91" s="9"/>
      <c r="I91" s="9"/>
      <c r="J91" s="9"/>
    </row>
  </sheetData>
  <sheetProtection/>
  <mergeCells count="10">
    <mergeCell ref="G1:I1"/>
    <mergeCell ref="A2:J2"/>
    <mergeCell ref="A4:A5"/>
    <mergeCell ref="B4:B5"/>
    <mergeCell ref="C4:C5"/>
    <mergeCell ref="D4:D5"/>
    <mergeCell ref="E4:G4"/>
    <mergeCell ref="H4:H5"/>
    <mergeCell ref="I4:I5"/>
    <mergeCell ref="J4:J5"/>
  </mergeCells>
  <printOptions/>
  <pageMargins left="0.3937007874015748" right="0.3937007874015748" top="0.5905511811023623" bottom="0.1968503937007874" header="0.11811023622047245" footer="0.11811023622047245"/>
  <pageSetup fitToHeight="3" horizontalDpi="600" verticalDpi="600" orientation="landscape" paperSize="9" scale="65" r:id="rId1"/>
  <headerFooter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Наталья</dc:creator>
  <cp:keywords/>
  <dc:description/>
  <cp:lastModifiedBy>BaevaVM</cp:lastModifiedBy>
  <cp:lastPrinted>2019-04-26T10:39:04Z</cp:lastPrinted>
  <dcterms:created xsi:type="dcterms:W3CDTF">2007-09-13T08:04:48Z</dcterms:created>
  <dcterms:modified xsi:type="dcterms:W3CDTF">2020-05-19T07:36:19Z</dcterms:modified>
  <cp:category/>
  <cp:version/>
  <cp:contentType/>
  <cp:contentStatus/>
</cp:coreProperties>
</file>